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80" windowWidth="14175" windowHeight="6735"/>
  </bookViews>
  <sheets>
    <sheet name="Sheet1" sheetId="1" r:id="rId1"/>
  </sheets>
  <definedNames>
    <definedName name="_xlnm.Print_Area" localSheetId="0">Sheet1!$A$31:$N$52</definedName>
  </definedNames>
  <calcPr calcId="144525"/>
</workbook>
</file>

<file path=xl/calcChain.xml><?xml version="1.0" encoding="utf-8"?>
<calcChain xmlns="http://schemas.openxmlformats.org/spreadsheetml/2006/main">
  <c r="F40" i="1" l="1"/>
  <c r="F51" i="1"/>
  <c r="J38" i="1"/>
  <c r="J36" i="1" l="1"/>
  <c r="J35" i="1"/>
  <c r="C40" i="1" l="1"/>
  <c r="B40" i="1"/>
  <c r="E36" i="1" l="1"/>
  <c r="E37" i="1"/>
  <c r="E38" i="1"/>
  <c r="E39" i="1"/>
  <c r="E40" i="1"/>
  <c r="E41" i="1"/>
  <c r="E42" i="1"/>
  <c r="E43" i="1"/>
  <c r="E44" i="1"/>
  <c r="E45" i="1"/>
  <c r="E46" i="1"/>
  <c r="E47" i="1"/>
  <c r="E48" i="1"/>
  <c r="E49" i="1"/>
  <c r="E50" i="1"/>
  <c r="E35" i="1"/>
  <c r="J39" i="1" l="1"/>
  <c r="E51" i="1" l="1"/>
  <c r="C51" i="1"/>
  <c r="B51" i="1"/>
  <c r="M50" i="1" l="1"/>
  <c r="J50" i="1"/>
  <c r="M49" i="1"/>
  <c r="K49" i="1" s="1"/>
  <c r="J49" i="1"/>
  <c r="M48" i="1"/>
  <c r="K48" i="1" s="1"/>
  <c r="J48" i="1"/>
  <c r="M47" i="1"/>
  <c r="K47" i="1" s="1"/>
  <c r="J47" i="1"/>
  <c r="M46" i="1"/>
  <c r="J46" i="1"/>
  <c r="M45" i="1"/>
  <c r="J45" i="1"/>
  <c r="M44" i="1"/>
  <c r="J44" i="1"/>
  <c r="M43" i="1"/>
  <c r="J43" i="1"/>
  <c r="M42" i="1"/>
  <c r="J42" i="1"/>
  <c r="M41" i="1"/>
  <c r="K41" i="1" s="1"/>
  <c r="H40" i="1"/>
  <c r="M39" i="1"/>
  <c r="M38" i="1"/>
  <c r="J40" i="1"/>
  <c r="M37" i="1"/>
  <c r="K37" i="1" s="1"/>
  <c r="M36" i="1"/>
  <c r="K36" i="1" s="1"/>
  <c r="M35" i="1"/>
  <c r="H51" i="1" l="1"/>
  <c r="M51" i="1" s="1"/>
  <c r="K45" i="1"/>
  <c r="K42" i="1"/>
  <c r="K44" i="1"/>
  <c r="K38" i="1"/>
  <c r="K39" i="1"/>
  <c r="K43" i="1"/>
  <c r="K46" i="1"/>
  <c r="K50" i="1"/>
  <c r="J51" i="1"/>
  <c r="K35" i="1"/>
  <c r="M40" i="1"/>
  <c r="K40" i="1" s="1"/>
  <c r="K51" i="1" l="1"/>
</calcChain>
</file>

<file path=xl/sharedStrings.xml><?xml version="1.0" encoding="utf-8"?>
<sst xmlns="http://schemas.openxmlformats.org/spreadsheetml/2006/main" count="103" uniqueCount="91">
  <si>
    <t>Monthly MIS Report for Financial Monitoring</t>
  </si>
  <si>
    <t>(Information to be provided by State / UT to FMG by 10th of every month)</t>
  </si>
  <si>
    <t>State Information</t>
  </si>
  <si>
    <t>Name of State/ UT</t>
  </si>
  <si>
    <t>Number of Districts</t>
  </si>
  <si>
    <t>Number of Blocks</t>
  </si>
  <si>
    <t>Manipur</t>
  </si>
  <si>
    <t>Status of</t>
  </si>
  <si>
    <t>Concurrent Audit</t>
  </si>
  <si>
    <t>FMRs Meetings/Workshops</t>
  </si>
  <si>
    <t>Vacancy Position of Finance &amp; Accounts Staff</t>
  </si>
  <si>
    <t>Statement of Fund Position</t>
  </si>
  <si>
    <t>Initiated</t>
  </si>
  <si>
    <t>Information on Financial Management Meetings / Workshops Planned by the State</t>
  </si>
  <si>
    <t>Financial review meeting held in the month with topics</t>
  </si>
  <si>
    <t>Every month financial meetings of the DFMSs are held with the SHS finance staff chaired by SMD. The issue this month was on proper utilization of funds and adjustment of advances.</t>
  </si>
  <si>
    <t>Trainings / Workshops conducted by the State in the month with topics</t>
  </si>
  <si>
    <t xml:space="preserve">Tally Training for all DPMS and BFMS for 12 days. </t>
  </si>
  <si>
    <t>Training requirement of the State may please be specified.</t>
  </si>
  <si>
    <t xml:space="preserve">1)Financial and Accounting management training for the Mo i/c </t>
  </si>
  <si>
    <t>S.No.</t>
  </si>
  <si>
    <t>Sanctioned Posts of F &amp; A at State Level</t>
  </si>
  <si>
    <t>Deputation / Contract</t>
  </si>
  <si>
    <t>Name of Staff in position / Vacant</t>
  </si>
  <si>
    <t>Vacant Since ..(date)</t>
  </si>
  <si>
    <t>Reason for vacant position</t>
  </si>
  <si>
    <t>Action taken &amp; tentative date for filling up the vacancy</t>
  </si>
  <si>
    <t>Contact Number</t>
  </si>
  <si>
    <t>E-mail address</t>
  </si>
  <si>
    <t>State Level :</t>
  </si>
  <si>
    <t>1.Deputy Director(Finance)</t>
  </si>
  <si>
    <t xml:space="preserve">deputation </t>
  </si>
  <si>
    <t>2.State Finance Manager</t>
  </si>
  <si>
    <t>Contract</t>
  </si>
  <si>
    <t>W.Tejendra Singh</t>
  </si>
  <si>
    <t>3.State account Manager</t>
  </si>
  <si>
    <t>Tombisana Singh</t>
  </si>
  <si>
    <t>4. Accountants</t>
  </si>
  <si>
    <t>District Level:</t>
  </si>
  <si>
    <t>DAM</t>
  </si>
  <si>
    <t>DAM,2 vacant</t>
  </si>
  <si>
    <t>February,2010</t>
  </si>
  <si>
    <t>Resigned</t>
  </si>
  <si>
    <t>BAM</t>
  </si>
  <si>
    <t>BAM,5 vacant</t>
  </si>
  <si>
    <t>march,2010</t>
  </si>
  <si>
    <t>PHC accountants</t>
  </si>
  <si>
    <t>36 PHC accountant in position</t>
  </si>
  <si>
    <t>Scheme</t>
  </si>
  <si>
    <t xml:space="preserve">Opening Balance at the beginning of the month </t>
  </si>
  <si>
    <t>Fund received during the month</t>
  </si>
  <si>
    <t>*Actual Expenses  Incurred during the month</t>
  </si>
  <si>
    <t>Refund to GOI</t>
  </si>
  <si>
    <t>Closing Balance at the end of the month (Rs.Lakh)</t>
  </si>
  <si>
    <t>Bank Balance</t>
  </si>
  <si>
    <t>Cash Balance</t>
  </si>
  <si>
    <t>Total</t>
  </si>
  <si>
    <t>Immunization (Part C of PIP) :</t>
  </si>
  <si>
    <t>RI Strengthening Project  (Including Cold Chain Maintenance)</t>
  </si>
  <si>
    <t>Pulse Polio Operating Costs</t>
  </si>
  <si>
    <t>Total Immunisation</t>
  </si>
  <si>
    <t>RNTCP</t>
  </si>
  <si>
    <t>NLEP</t>
  </si>
  <si>
    <t>IDSP</t>
  </si>
  <si>
    <t>NVBDCP</t>
  </si>
  <si>
    <t>NPCB</t>
  </si>
  <si>
    <t>NIDDCP</t>
  </si>
  <si>
    <t>NPPCD</t>
  </si>
  <si>
    <t>Mental Health</t>
  </si>
  <si>
    <t>Construction of Regional training centre</t>
  </si>
  <si>
    <t>TOTAL</t>
  </si>
  <si>
    <t>It is certified that:</t>
  </si>
  <si>
    <t>4. That expenditure shown in the quarter tally with the expenditure reported in the Financial Monitoring Report (FMR) for the quarter.</t>
  </si>
  <si>
    <t>Deputy Director (Finance)</t>
  </si>
  <si>
    <t>State Mission Director</t>
  </si>
  <si>
    <t>Int Earned</t>
  </si>
  <si>
    <t>Advances (including Releases to District &amp; other agencies)</t>
  </si>
  <si>
    <t>RCH Flexible Pool (Part A of PIP)</t>
  </si>
  <si>
    <t xml:space="preserve">Additionalties under NRHM (Part B of PIP) </t>
  </si>
  <si>
    <t>RCH– I (Provide separate detail for each activity)</t>
  </si>
  <si>
    <t>Source documents, which must be verified before showing figures under each category, are: Cash Book, Bank Book and Advance Register (Ledger).</t>
  </si>
  <si>
    <t>1. Opening and Closing figures of Bank Balance tally with the Bank Book of the Society (State may call for similar report from the districts),</t>
  </si>
  <si>
    <t>2. Opening and Closing figures of Advances tally with the Advance Register  of the Society,</t>
  </si>
  <si>
    <t>3. Opening and Closing figures of Cash tally with the Cash Book of the Society.</t>
  </si>
  <si>
    <t>Rajkumar Momosana</t>
  </si>
  <si>
    <t>Sanasam Amarjit</t>
  </si>
  <si>
    <t>2012-13</t>
  </si>
  <si>
    <t>Number of Districts covered by Concurrent Auditor for 2012-13 in the month / SHS covered?</t>
  </si>
  <si>
    <t>thomteniang241@gmail.com</t>
  </si>
  <si>
    <t>Thomte Niang</t>
  </si>
  <si>
    <t>Statement of Fund Position on 31st  October,2012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</si>
</sst>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0"/>
      <color indexed="8"/>
      <name val="Times New Roman"/>
      <family val="1"/>
    </font>
    <font>
      <sz val="10"/>
      <color indexed="8"/>
      <name val="Times New Roman"/>
      <family val="1"/>
    </font>
    <font>
      <sz val="11"/>
      <color indexed="8"/>
      <name val="Times New Roman"/>
      <family val="1"/>
    </font>
    <font>
      <b/>
      <i/>
      <sz val="12"/>
      <color indexed="10"/>
      <name val="Times New Roman"/>
      <family val="1"/>
    </font>
    <font>
      <sz val="10"/>
      <color indexed="60"/>
      <name val="Times New Roman"/>
      <family val="1"/>
    </font>
    <font>
      <b/>
      <u/>
      <sz val="10"/>
      <color indexed="60"/>
      <name val="Times New Roman"/>
      <family val="1"/>
    </font>
    <font>
      <u/>
      <sz val="10"/>
      <color indexed="12"/>
      <name val="Times New Roman"/>
      <family val="1"/>
    </font>
    <font>
      <sz val="8"/>
      <color indexed="8"/>
      <name val="Times New Roman"/>
      <family val="1"/>
    </font>
    <font>
      <i/>
      <sz val="20"/>
      <color indexed="10"/>
      <name val="Times New Roman"/>
      <family val="1"/>
    </font>
    <font>
      <u/>
      <sz val="11"/>
      <color theme="10"/>
      <name val="Calibri"/>
      <family val="2"/>
    </font>
    <font>
      <b/>
      <u/>
      <sz val="12"/>
      <color indexed="60"/>
      <name val="Calibri"/>
      <family val="2"/>
    </font>
    <font>
      <sz val="10"/>
      <color theme="1"/>
      <name val="Calibri"/>
      <family val="2"/>
      <scheme val="minor"/>
    </font>
  </fonts>
  <fills count="4">
    <fill>
      <patternFill patternType="none"/>
    </fill>
    <fill>
      <patternFill patternType="gray125"/>
    </fill>
    <fill>
      <patternFill patternType="solid">
        <fgColor indexed="51"/>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9">
    <xf numFmtId="0" fontId="0" fillId="0" borderId="0" xfId="0"/>
    <xf numFmtId="0" fontId="0" fillId="0" borderId="0" xfId="0"/>
    <xf numFmtId="0" fontId="0" fillId="0" borderId="0" xfId="0" applyBorder="1"/>
    <xf numFmtId="0" fontId="0" fillId="0" borderId="1" xfId="0" applyBorder="1"/>
    <xf numFmtId="0" fontId="4" fillId="0" borderId="0" xfId="0" applyFont="1"/>
    <xf numFmtId="0" fontId="5" fillId="0" borderId="0" xfId="0" applyFont="1" applyFill="1" applyAlignment="1">
      <alignment horizontal="center"/>
    </xf>
    <xf numFmtId="0" fontId="3" fillId="0" borderId="0" xfId="0" applyFont="1"/>
    <xf numFmtId="0" fontId="6" fillId="0" borderId="1" xfId="0" applyFont="1" applyBorder="1" applyAlignment="1">
      <alignment horizontal="center" vertical="center"/>
    </xf>
    <xf numFmtId="0" fontId="7" fillId="2" borderId="0" xfId="0" applyFont="1" applyFill="1"/>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8" fillId="0" borderId="0" xfId="1" applyFont="1" applyAlignment="1" applyProtection="1"/>
    <xf numFmtId="0" fontId="3" fillId="2" borderId="0" xfId="0" applyFont="1" applyFill="1" applyAlignment="1">
      <alignment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2" fillId="2" borderId="0" xfId="0" applyFont="1" applyFill="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wrapText="1"/>
    </xf>
    <xf numFmtId="0" fontId="9" fillId="0" borderId="0" xfId="0" applyNumberFormat="1" applyFont="1" applyAlignment="1">
      <alignment horizontal="right"/>
    </xf>
    <xf numFmtId="0" fontId="3" fillId="0" borderId="0" xfId="0" applyFont="1" applyAlignment="1">
      <alignment horizontal="right" vertical="center"/>
    </xf>
    <xf numFmtId="49" fontId="3" fillId="0" borderId="0" xfId="0" applyNumberFormat="1" applyFont="1" applyAlignment="1">
      <alignment wrapText="1"/>
    </xf>
    <xf numFmtId="0" fontId="9" fillId="0" borderId="0" xfId="0" applyFont="1" applyAlignment="1">
      <alignment horizontal="right" wrapText="1"/>
    </xf>
    <xf numFmtId="0" fontId="2" fillId="0" borderId="0" xfId="0" applyFont="1"/>
    <xf numFmtId="0" fontId="0" fillId="0" borderId="0" xfId="0" applyFont="1"/>
    <xf numFmtId="0" fontId="5" fillId="0" borderId="0" xfId="0" applyFont="1" applyFill="1" applyAlignment="1">
      <alignment horizontal="center"/>
    </xf>
    <xf numFmtId="0" fontId="6"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alignment vertical="center"/>
    </xf>
    <xf numFmtId="0" fontId="0" fillId="0" borderId="1" xfId="0" applyBorder="1" applyAlignment="1">
      <alignment horizontal="center" vertical="distributed" wrapText="1"/>
    </xf>
    <xf numFmtId="0" fontId="0" fillId="0" borderId="1" xfId="0" applyBorder="1" applyAlignment="1">
      <alignment horizontal="center" vertical="center"/>
    </xf>
    <xf numFmtId="0" fontId="13" fillId="0" borderId="1" xfId="0" applyFont="1" applyBorder="1" applyAlignment="1">
      <alignment vertical="distributed" shrinkToFit="1"/>
    </xf>
    <xf numFmtId="0" fontId="13" fillId="0" borderId="1" xfId="0" applyFont="1" applyBorder="1"/>
    <xf numFmtId="0" fontId="0" fillId="0" borderId="1" xfId="0" applyFill="1" applyBorder="1"/>
    <xf numFmtId="0" fontId="13" fillId="0" borderId="1" xfId="0" applyFont="1" applyBorder="1" applyAlignment="1">
      <alignment vertical="distributed"/>
    </xf>
    <xf numFmtId="0" fontId="1" fillId="0" borderId="1" xfId="0" applyFont="1" applyBorder="1"/>
    <xf numFmtId="0" fontId="1" fillId="0" borderId="1" xfId="0" applyFont="1" applyFill="1" applyBorder="1"/>
    <xf numFmtId="0" fontId="0" fillId="3" borderId="0" xfId="0" applyFill="1" applyBorder="1"/>
    <xf numFmtId="0" fontId="0" fillId="0" borderId="0" xfId="0" applyFill="1" applyBorder="1"/>
    <xf numFmtId="0" fontId="12" fillId="2" borderId="5" xfId="0" applyFont="1" applyFill="1" applyBorder="1" applyAlignment="1">
      <alignment horizontal="center" vertical="top"/>
    </xf>
    <xf numFmtId="0" fontId="0" fillId="0" borderId="6" xfId="0" applyBorder="1" applyAlignment="1">
      <alignment horizontal="center" vertical="center"/>
    </xf>
    <xf numFmtId="0" fontId="0" fillId="0" borderId="10" xfId="0" applyBorder="1" applyAlignment="1">
      <alignment horizontal="center" vertical="center"/>
    </xf>
    <xf numFmtId="0" fontId="13" fillId="0" borderId="7" xfId="0" applyFont="1" applyBorder="1" applyAlignment="1">
      <alignment horizontal="center" vertical="distributed"/>
    </xf>
    <xf numFmtId="0" fontId="13" fillId="0" borderId="8" xfId="0" applyFont="1" applyBorder="1" applyAlignment="1">
      <alignment horizontal="center" vertical="distributed"/>
    </xf>
    <xf numFmtId="0" fontId="13" fillId="0" borderId="9" xfId="0" applyFont="1" applyBorder="1" applyAlignment="1">
      <alignment horizontal="center" vertical="distributed"/>
    </xf>
    <xf numFmtId="0" fontId="13" fillId="0" borderId="11" xfId="0" applyFont="1" applyBorder="1" applyAlignment="1">
      <alignment horizontal="center" vertical="distributed"/>
    </xf>
    <xf numFmtId="0" fontId="13" fillId="0" borderId="5" xfId="0" applyFont="1" applyBorder="1" applyAlignment="1">
      <alignment horizontal="center" vertical="distributed"/>
    </xf>
    <xf numFmtId="0" fontId="13" fillId="0" borderId="12" xfId="0" applyFont="1" applyBorder="1" applyAlignment="1">
      <alignment horizontal="center" vertical="distributed"/>
    </xf>
    <xf numFmtId="0" fontId="13" fillId="0" borderId="6" xfId="0" applyFont="1" applyBorder="1" applyAlignment="1">
      <alignment horizontal="center" vertical="distributed" wrapText="1"/>
    </xf>
    <xf numFmtId="0" fontId="13" fillId="0" borderId="10" xfId="0" applyFont="1" applyBorder="1" applyAlignment="1">
      <alignment horizontal="center" vertical="distributed"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distributed"/>
    </xf>
    <xf numFmtId="0" fontId="13" fillId="0" borderId="10" xfId="0" applyFont="1" applyBorder="1" applyAlignment="1">
      <alignment horizontal="center" vertical="distributed"/>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0" fillId="0" borderId="0" xfId="0" applyFont="1" applyAlignment="1">
      <alignment horizontal="center"/>
    </xf>
    <xf numFmtId="0" fontId="5" fillId="0" borderId="0" xfId="0" applyFont="1" applyFill="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xf>
    <xf numFmtId="0" fontId="3" fillId="0" borderId="1" xfId="0" applyFont="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8" fillId="0" borderId="1" xfId="1" applyFont="1" applyBorder="1" applyAlignment="1" applyProtection="1">
      <alignment horizontal="center" wrapText="1"/>
    </xf>
    <xf numFmtId="0" fontId="8" fillId="0" borderId="2" xfId="1" applyFont="1" applyBorder="1" applyAlignment="1" applyProtection="1">
      <alignment horizontal="center" wrapText="1"/>
    </xf>
    <xf numFmtId="0" fontId="8" fillId="0" borderId="3" xfId="1" applyFont="1" applyBorder="1" applyAlignment="1" applyProtection="1">
      <alignment horizontal="center" wrapText="1"/>
    </xf>
    <xf numFmtId="0" fontId="8" fillId="0" borderId="4" xfId="1" applyFont="1" applyBorder="1" applyAlignment="1" applyProtection="1">
      <alignment horizontal="center" wrapText="1"/>
    </xf>
    <xf numFmtId="0" fontId="3" fillId="0" borderId="0" xfId="0" applyNumberFormat="1" applyFont="1" applyAlignment="1">
      <alignment horizontal="center" wrapText="1"/>
    </xf>
    <xf numFmtId="0" fontId="3" fillId="0" borderId="0" xfId="0" applyFont="1" applyAlignment="1">
      <alignment horizontal="center"/>
    </xf>
    <xf numFmtId="0" fontId="3" fillId="0" borderId="0" xfId="0" applyFont="1" applyAlignment="1">
      <alignment vertical="top" wrapText="1"/>
    </xf>
    <xf numFmtId="0" fontId="11" fillId="0" borderId="0" xfId="1" applyAlignment="1" applyProtection="1">
      <alignment horizontal="center"/>
    </xf>
    <xf numFmtId="0" fontId="8" fillId="0" borderId="0" xfId="1" applyFont="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omteniang24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4"/>
  <sheetViews>
    <sheetView tabSelected="1" topLeftCell="B37" workbookViewId="0">
      <selection activeCell="I54" sqref="I54"/>
    </sheetView>
  </sheetViews>
  <sheetFormatPr defaultRowHeight="15" x14ac:dyDescent="0.25"/>
  <cols>
    <col min="1" max="1" width="48.85546875" customWidth="1"/>
    <col min="2" max="2" width="13.5703125" customWidth="1"/>
    <col min="3" max="3" width="12.28515625" customWidth="1"/>
    <col min="4" max="4" width="12.5703125" customWidth="1"/>
    <col min="5" max="5" width="13.85546875" customWidth="1"/>
    <col min="6" max="6" width="13.28515625" customWidth="1"/>
    <col min="7" max="7" width="9.140625" customWidth="1"/>
    <col min="8" max="8" width="10.5703125" style="1" customWidth="1"/>
    <col min="9" max="9" width="14.28515625" customWidth="1"/>
    <col min="10" max="10" width="14.7109375" customWidth="1"/>
    <col min="11" max="11" width="11" customWidth="1"/>
    <col min="12" max="12" width="12.7109375" customWidth="1"/>
    <col min="13" max="13" width="11" customWidth="1"/>
    <col min="14" max="14" width="12.28515625" customWidth="1"/>
    <col min="15" max="15" width="9.5703125" bestFit="1" customWidth="1"/>
  </cols>
  <sheetData>
    <row r="2" spans="2:14" ht="26.25" x14ac:dyDescent="0.4">
      <c r="B2" s="62" t="s">
        <v>0</v>
      </c>
      <c r="C2" s="62"/>
      <c r="D2" s="62"/>
      <c r="E2" s="62"/>
      <c r="F2" s="62"/>
      <c r="G2" s="62"/>
      <c r="H2" s="62"/>
      <c r="I2" s="62"/>
      <c r="J2" s="62"/>
      <c r="K2" s="62"/>
      <c r="L2" s="4"/>
      <c r="M2" s="4"/>
      <c r="N2" s="4"/>
    </row>
    <row r="3" spans="2:14" ht="15.75" x14ac:dyDescent="0.25">
      <c r="B3" s="63" t="s">
        <v>1</v>
      </c>
      <c r="C3" s="63"/>
      <c r="D3" s="63"/>
      <c r="E3" s="63"/>
      <c r="F3" s="63"/>
      <c r="G3" s="63"/>
      <c r="H3" s="63"/>
      <c r="I3" s="63"/>
      <c r="J3" s="63"/>
      <c r="K3" s="63"/>
      <c r="L3" s="4"/>
      <c r="M3" s="4"/>
      <c r="N3" s="4"/>
    </row>
    <row r="4" spans="2:14" ht="15.75" x14ac:dyDescent="0.25">
      <c r="B4" s="5"/>
      <c r="C4" s="5"/>
      <c r="D4" s="5"/>
      <c r="E4" s="5"/>
      <c r="F4" s="5"/>
      <c r="G4" s="5"/>
      <c r="H4" s="27"/>
      <c r="I4" s="5"/>
      <c r="J4" s="5"/>
      <c r="K4" s="5"/>
      <c r="L4" s="4"/>
      <c r="M4" s="4"/>
      <c r="N4" s="4"/>
    </row>
    <row r="5" spans="2:14" x14ac:dyDescent="0.25">
      <c r="B5" s="64" t="s">
        <v>2</v>
      </c>
      <c r="C5" s="65" t="s">
        <v>3</v>
      </c>
      <c r="D5" s="65"/>
      <c r="E5" s="65" t="s">
        <v>4</v>
      </c>
      <c r="F5" s="65"/>
      <c r="G5" s="65"/>
      <c r="H5" s="28"/>
      <c r="I5" s="65" t="s">
        <v>5</v>
      </c>
      <c r="J5" s="65"/>
      <c r="K5" s="65"/>
      <c r="L5" s="6"/>
      <c r="M5" s="6"/>
      <c r="N5" s="4"/>
    </row>
    <row r="6" spans="2:14" x14ac:dyDescent="0.25">
      <c r="B6" s="64"/>
      <c r="C6" s="66" t="s">
        <v>6</v>
      </c>
      <c r="D6" s="66"/>
      <c r="E6" s="66">
        <v>9</v>
      </c>
      <c r="F6" s="66"/>
      <c r="G6" s="66"/>
      <c r="H6" s="29"/>
      <c r="I6" s="66">
        <v>36</v>
      </c>
      <c r="J6" s="66"/>
      <c r="K6" s="66"/>
      <c r="L6" s="6"/>
      <c r="M6" s="6"/>
      <c r="N6" s="4"/>
    </row>
    <row r="7" spans="2:14" x14ac:dyDescent="0.25">
      <c r="B7" s="67"/>
      <c r="C7" s="68"/>
      <c r="D7" s="68"/>
      <c r="E7" s="68"/>
      <c r="F7" s="68"/>
      <c r="G7" s="68"/>
      <c r="H7" s="68"/>
      <c r="I7" s="68"/>
      <c r="J7" s="68"/>
      <c r="K7" s="69"/>
      <c r="L7" s="6"/>
      <c r="M7" s="6"/>
      <c r="N7" s="4"/>
    </row>
    <row r="8" spans="2:14" x14ac:dyDescent="0.25">
      <c r="B8" s="7" t="s">
        <v>7</v>
      </c>
      <c r="C8" s="70" t="s">
        <v>8</v>
      </c>
      <c r="D8" s="70"/>
      <c r="E8" s="70" t="s">
        <v>9</v>
      </c>
      <c r="F8" s="70"/>
      <c r="G8" s="71" t="s">
        <v>10</v>
      </c>
      <c r="H8" s="72"/>
      <c r="I8" s="73"/>
      <c r="J8" s="70" t="s">
        <v>11</v>
      </c>
      <c r="K8" s="70"/>
      <c r="L8" s="6"/>
      <c r="M8" s="6"/>
      <c r="N8" s="4"/>
    </row>
    <row r="9" spans="2:14" x14ac:dyDescent="0.25">
      <c r="B9" s="6"/>
      <c r="C9" s="6"/>
      <c r="D9" s="6"/>
      <c r="E9" s="6"/>
      <c r="F9" s="6"/>
      <c r="G9" s="6"/>
      <c r="H9" s="6"/>
      <c r="I9" s="6"/>
      <c r="J9" s="6"/>
      <c r="K9" s="6"/>
      <c r="L9" s="6"/>
      <c r="M9" s="6"/>
      <c r="N9" s="4"/>
    </row>
    <row r="10" spans="2:14" x14ac:dyDescent="0.25">
      <c r="B10" s="8" t="s">
        <v>8</v>
      </c>
      <c r="C10" s="9"/>
      <c r="D10" s="10"/>
      <c r="E10" s="6"/>
      <c r="F10" s="6"/>
      <c r="G10" s="6"/>
      <c r="H10" s="6"/>
      <c r="I10" s="6"/>
      <c r="J10" s="6"/>
      <c r="K10" s="6"/>
      <c r="L10" s="6"/>
      <c r="M10" s="6"/>
      <c r="N10" s="4"/>
    </row>
    <row r="11" spans="2:14" x14ac:dyDescent="0.25">
      <c r="B11" s="25" t="s">
        <v>86</v>
      </c>
      <c r="C11" s="6"/>
      <c r="D11" s="6"/>
      <c r="E11" s="6"/>
      <c r="F11" s="6"/>
      <c r="G11" s="6"/>
      <c r="H11" s="6"/>
      <c r="I11" s="6"/>
      <c r="J11" s="6"/>
      <c r="K11" s="6"/>
      <c r="L11" s="6"/>
      <c r="M11" s="6"/>
      <c r="N11" s="4"/>
    </row>
    <row r="12" spans="2:14" ht="37.5" customHeight="1" x14ac:dyDescent="0.25">
      <c r="B12" s="11" t="s">
        <v>87</v>
      </c>
      <c r="C12" s="6" t="s">
        <v>12</v>
      </c>
      <c r="D12" s="6"/>
      <c r="E12" s="6"/>
      <c r="F12" s="6"/>
      <c r="G12" s="6"/>
      <c r="H12" s="6"/>
      <c r="I12" s="6"/>
      <c r="J12" s="6"/>
      <c r="K12" s="6"/>
      <c r="L12" s="6"/>
      <c r="M12" s="6"/>
      <c r="N12" s="4"/>
    </row>
    <row r="13" spans="2:14" x14ac:dyDescent="0.25">
      <c r="B13" s="12"/>
      <c r="C13" s="6"/>
      <c r="D13" s="6"/>
      <c r="E13" s="6"/>
      <c r="F13" s="6"/>
      <c r="G13" s="6"/>
      <c r="H13" s="6"/>
      <c r="I13" s="6"/>
      <c r="J13" s="6"/>
      <c r="K13" s="6"/>
      <c r="L13" s="6"/>
      <c r="M13" s="6"/>
      <c r="N13" s="4"/>
    </row>
    <row r="14" spans="2:14" ht="60" customHeight="1" x14ac:dyDescent="0.25">
      <c r="B14" s="13" t="s">
        <v>13</v>
      </c>
      <c r="C14" s="14"/>
      <c r="D14" s="15"/>
      <c r="E14" s="6"/>
      <c r="F14" s="6"/>
      <c r="G14" s="6"/>
      <c r="H14" s="6"/>
      <c r="I14" s="6"/>
      <c r="J14" s="6"/>
      <c r="K14" s="6"/>
      <c r="L14" s="6"/>
      <c r="M14" s="6"/>
      <c r="N14" s="4"/>
    </row>
    <row r="15" spans="2:14" ht="28.5" customHeight="1" x14ac:dyDescent="0.25">
      <c r="B15" s="11" t="s">
        <v>14</v>
      </c>
      <c r="C15" s="74" t="s">
        <v>15</v>
      </c>
      <c r="D15" s="74"/>
      <c r="E15" s="74"/>
      <c r="F15" s="74"/>
      <c r="G15" s="74"/>
      <c r="H15" s="74"/>
      <c r="I15" s="74"/>
      <c r="J15" s="74"/>
      <c r="K15" s="74"/>
      <c r="L15" s="6"/>
      <c r="M15" s="6"/>
      <c r="N15" s="4"/>
    </row>
    <row r="16" spans="2:14" ht="42" customHeight="1" x14ac:dyDescent="0.25">
      <c r="B16" s="11" t="s">
        <v>16</v>
      </c>
      <c r="C16" s="75" t="s">
        <v>17</v>
      </c>
      <c r="D16" s="75"/>
      <c r="E16" s="75"/>
      <c r="F16" s="75"/>
      <c r="G16" s="75"/>
      <c r="H16" s="75"/>
      <c r="I16" s="75"/>
      <c r="J16" s="75"/>
      <c r="K16" s="75"/>
      <c r="L16" s="6"/>
      <c r="M16" s="6"/>
      <c r="N16" s="4"/>
    </row>
    <row r="17" spans="1:14" ht="25.5" customHeight="1" x14ac:dyDescent="0.25">
      <c r="B17" s="11" t="s">
        <v>18</v>
      </c>
      <c r="C17" s="76" t="s">
        <v>19</v>
      </c>
      <c r="D17" s="76"/>
      <c r="E17" s="76"/>
      <c r="F17" s="76"/>
      <c r="G17" s="76"/>
      <c r="H17" s="76"/>
      <c r="I17" s="76"/>
      <c r="J17" s="76"/>
      <c r="K17" s="76"/>
      <c r="L17" s="6"/>
      <c r="M17" s="6"/>
      <c r="N17" s="4"/>
    </row>
    <row r="18" spans="1:14" ht="40.5" customHeight="1" x14ac:dyDescent="0.25">
      <c r="B18" s="16" t="s">
        <v>10</v>
      </c>
      <c r="C18" s="6"/>
      <c r="D18" s="6"/>
      <c r="E18" s="6"/>
      <c r="F18" s="6"/>
      <c r="G18" s="6"/>
      <c r="H18" s="6"/>
      <c r="I18" s="6"/>
      <c r="J18" s="6"/>
      <c r="K18" s="6"/>
      <c r="L18" s="6"/>
      <c r="M18" s="6"/>
      <c r="N18" s="4"/>
    </row>
    <row r="19" spans="1:14" ht="49.5" customHeight="1" x14ac:dyDescent="0.25">
      <c r="B19" s="17" t="s">
        <v>20</v>
      </c>
      <c r="C19" s="17" t="s">
        <v>21</v>
      </c>
      <c r="D19" s="17" t="s">
        <v>22</v>
      </c>
      <c r="E19" s="17" t="s">
        <v>23</v>
      </c>
      <c r="F19" s="17" t="s">
        <v>24</v>
      </c>
      <c r="G19" s="17" t="s">
        <v>25</v>
      </c>
      <c r="H19" s="17"/>
      <c r="I19" s="17" t="s">
        <v>26</v>
      </c>
      <c r="J19" s="17" t="s">
        <v>27</v>
      </c>
      <c r="K19" s="17" t="s">
        <v>28</v>
      </c>
      <c r="L19" s="18"/>
      <c r="M19" s="18"/>
      <c r="N19" s="19"/>
    </row>
    <row r="20" spans="1:14" ht="13.5" customHeight="1" x14ac:dyDescent="0.25">
      <c r="B20" s="20" t="s">
        <v>29</v>
      </c>
      <c r="C20" s="6"/>
      <c r="D20" s="6"/>
      <c r="E20" s="6"/>
      <c r="F20" s="6"/>
      <c r="G20" s="6"/>
      <c r="H20" s="6"/>
      <c r="I20" s="6"/>
      <c r="J20" s="6"/>
      <c r="K20" s="6"/>
      <c r="L20" s="6"/>
      <c r="M20" s="6"/>
      <c r="N20" s="4"/>
    </row>
    <row r="21" spans="1:14" ht="16.5" customHeight="1" x14ac:dyDescent="0.25">
      <c r="B21" s="11" t="s">
        <v>30</v>
      </c>
      <c r="C21" s="6">
        <v>1</v>
      </c>
      <c r="D21" s="6" t="s">
        <v>31</v>
      </c>
      <c r="E21" s="6" t="s">
        <v>89</v>
      </c>
      <c r="F21" s="6"/>
      <c r="G21" s="6"/>
      <c r="H21" s="6"/>
      <c r="I21" s="6"/>
      <c r="J21" s="21"/>
      <c r="K21" s="77" t="s">
        <v>88</v>
      </c>
      <c r="L21" s="78"/>
      <c r="M21" s="78"/>
      <c r="N21" s="4"/>
    </row>
    <row r="22" spans="1:14" ht="15.75" customHeight="1" x14ac:dyDescent="0.25">
      <c r="B22" s="11" t="s">
        <v>32</v>
      </c>
      <c r="C22" s="6">
        <v>1</v>
      </c>
      <c r="D22" s="6" t="s">
        <v>33</v>
      </c>
      <c r="E22" s="6" t="s">
        <v>34</v>
      </c>
      <c r="F22" s="6"/>
      <c r="G22" s="6"/>
      <c r="H22" s="6"/>
      <c r="I22" s="6"/>
      <c r="J22" s="21"/>
      <c r="K22" s="78"/>
      <c r="L22" s="78"/>
      <c r="M22" s="78"/>
      <c r="N22" s="4"/>
    </row>
    <row r="23" spans="1:14" ht="12" customHeight="1" x14ac:dyDescent="0.25">
      <c r="B23" s="11" t="s">
        <v>35</v>
      </c>
      <c r="C23" s="6">
        <v>1</v>
      </c>
      <c r="D23" s="6" t="s">
        <v>33</v>
      </c>
      <c r="E23" s="6" t="s">
        <v>36</v>
      </c>
      <c r="F23" s="6"/>
      <c r="G23" s="6"/>
      <c r="H23" s="6"/>
      <c r="I23" s="6"/>
      <c r="J23" s="24"/>
      <c r="K23" s="6"/>
      <c r="L23" s="6"/>
      <c r="M23" s="6"/>
      <c r="N23" s="4"/>
    </row>
    <row r="24" spans="1:14" ht="16.5" customHeight="1" x14ac:dyDescent="0.25">
      <c r="B24" s="11" t="s">
        <v>37</v>
      </c>
      <c r="C24" s="6">
        <v>2</v>
      </c>
      <c r="D24" s="6" t="s">
        <v>33</v>
      </c>
      <c r="E24" s="6" t="s">
        <v>84</v>
      </c>
      <c r="F24" s="6"/>
      <c r="G24" s="6"/>
      <c r="H24" s="6"/>
      <c r="I24" s="6"/>
      <c r="J24" s="22"/>
      <c r="K24" s="6"/>
      <c r="L24" s="6"/>
      <c r="M24" s="6"/>
      <c r="N24" s="4"/>
    </row>
    <row r="25" spans="1:14" ht="15" customHeight="1" x14ac:dyDescent="0.25">
      <c r="B25" s="20" t="s">
        <v>38</v>
      </c>
      <c r="C25" s="6"/>
      <c r="D25" s="6"/>
      <c r="E25" s="6" t="s">
        <v>85</v>
      </c>
      <c r="F25" s="6"/>
      <c r="G25" s="6"/>
      <c r="H25" s="6"/>
      <c r="I25" s="6"/>
      <c r="J25" s="6"/>
      <c r="K25" s="6"/>
      <c r="L25" s="6"/>
      <c r="M25" s="6"/>
      <c r="N25" s="4"/>
    </row>
    <row r="26" spans="1:14" ht="26.25" customHeight="1" x14ac:dyDescent="0.25">
      <c r="B26" s="11" t="s">
        <v>39</v>
      </c>
      <c r="C26" s="6">
        <v>9</v>
      </c>
      <c r="D26" s="6" t="s">
        <v>33</v>
      </c>
      <c r="E26" s="23" t="s">
        <v>40</v>
      </c>
      <c r="F26" s="11" t="s">
        <v>41</v>
      </c>
      <c r="G26" s="11" t="s">
        <v>42</v>
      </c>
      <c r="H26" s="11"/>
      <c r="I26" s="6"/>
      <c r="J26" s="6"/>
      <c r="K26" s="6"/>
      <c r="L26" s="6"/>
      <c r="M26" s="6"/>
      <c r="N26" s="4"/>
    </row>
    <row r="27" spans="1:14" ht="26.25" customHeight="1" x14ac:dyDescent="0.25">
      <c r="B27" s="11" t="s">
        <v>43</v>
      </c>
      <c r="C27" s="6">
        <v>36</v>
      </c>
      <c r="D27" s="6" t="s">
        <v>33</v>
      </c>
      <c r="E27" s="11" t="s">
        <v>44</v>
      </c>
      <c r="F27" s="11" t="s">
        <v>45</v>
      </c>
      <c r="G27" s="11" t="s">
        <v>42</v>
      </c>
      <c r="H27" s="11"/>
      <c r="I27" s="6"/>
      <c r="J27" s="6"/>
      <c r="K27" s="6"/>
      <c r="L27" s="6"/>
      <c r="M27" s="6"/>
      <c r="N27" s="4"/>
    </row>
    <row r="28" spans="1:14" ht="41.25" customHeight="1" x14ac:dyDescent="0.25">
      <c r="B28" s="11" t="s">
        <v>46</v>
      </c>
      <c r="C28" s="6">
        <v>36</v>
      </c>
      <c r="D28" s="6" t="s">
        <v>33</v>
      </c>
      <c r="E28" s="11" t="s">
        <v>47</v>
      </c>
      <c r="F28" s="6"/>
      <c r="G28" s="6"/>
      <c r="H28" s="6"/>
      <c r="I28" s="6"/>
      <c r="J28" s="6"/>
      <c r="K28" s="6"/>
      <c r="L28" s="6"/>
      <c r="M28" s="6"/>
      <c r="N28" s="4"/>
    </row>
    <row r="30" spans="1:14" x14ac:dyDescent="0.25">
      <c r="C30" s="26"/>
      <c r="D30" s="26"/>
      <c r="E30" s="26"/>
    </row>
    <row r="31" spans="1:14" ht="15.75" x14ac:dyDescent="0.25">
      <c r="A31" s="41" t="s">
        <v>90</v>
      </c>
      <c r="B31" s="41"/>
      <c r="C31" s="41"/>
      <c r="D31" s="41"/>
      <c r="E31" s="41"/>
      <c r="F31" s="41"/>
      <c r="G31" s="41"/>
      <c r="H31" s="41"/>
      <c r="I31" s="41"/>
      <c r="J31" s="41"/>
      <c r="K31" s="41"/>
      <c r="L31" s="41"/>
      <c r="M31" s="41"/>
      <c r="N31" s="39"/>
    </row>
    <row r="32" spans="1:14" x14ac:dyDescent="0.25">
      <c r="A32" s="42" t="s">
        <v>48</v>
      </c>
      <c r="B32" s="44" t="s">
        <v>49</v>
      </c>
      <c r="C32" s="45"/>
      <c r="D32" s="45"/>
      <c r="E32" s="46"/>
      <c r="F32" s="50" t="s">
        <v>50</v>
      </c>
      <c r="G32" s="52" t="s">
        <v>75</v>
      </c>
      <c r="H32" s="50" t="s">
        <v>51</v>
      </c>
      <c r="I32" s="54" t="s">
        <v>52</v>
      </c>
      <c r="J32" s="56" t="s">
        <v>53</v>
      </c>
      <c r="K32" s="57"/>
      <c r="L32" s="57"/>
      <c r="M32" s="57"/>
      <c r="N32" s="58"/>
    </row>
    <row r="33" spans="1:14" ht="25.5" customHeight="1" x14ac:dyDescent="0.25">
      <c r="A33" s="43"/>
      <c r="B33" s="47"/>
      <c r="C33" s="48"/>
      <c r="D33" s="48"/>
      <c r="E33" s="49"/>
      <c r="F33" s="51"/>
      <c r="G33" s="53"/>
      <c r="H33" s="51"/>
      <c r="I33" s="55"/>
      <c r="J33" s="59"/>
      <c r="K33" s="60"/>
      <c r="L33" s="60"/>
      <c r="M33" s="60"/>
      <c r="N33" s="61"/>
    </row>
    <row r="34" spans="1:14" ht="90" x14ac:dyDescent="0.25">
      <c r="A34" s="3"/>
      <c r="B34" s="32" t="s">
        <v>54</v>
      </c>
      <c r="C34" s="31" t="s">
        <v>76</v>
      </c>
      <c r="D34" s="32" t="s">
        <v>55</v>
      </c>
      <c r="E34" s="32" t="s">
        <v>56</v>
      </c>
      <c r="F34" s="3"/>
      <c r="G34" s="3"/>
      <c r="H34" s="3"/>
      <c r="I34" s="3"/>
      <c r="J34" s="32" t="s">
        <v>54</v>
      </c>
      <c r="K34" s="33" t="s">
        <v>76</v>
      </c>
      <c r="L34" s="30" t="s">
        <v>55</v>
      </c>
      <c r="M34" s="32" t="s">
        <v>56</v>
      </c>
      <c r="N34" s="3"/>
    </row>
    <row r="35" spans="1:14" x14ac:dyDescent="0.25">
      <c r="A35" s="34" t="s">
        <v>77</v>
      </c>
      <c r="B35" s="3">
        <v>415.81</v>
      </c>
      <c r="C35" s="3">
        <v>913.37</v>
      </c>
      <c r="D35" s="3"/>
      <c r="E35" s="3">
        <f>B35+C35+D35</f>
        <v>1329.18</v>
      </c>
      <c r="F35" s="3"/>
      <c r="G35" s="3"/>
      <c r="H35" s="35">
        <v>104.54</v>
      </c>
      <c r="I35" s="3"/>
      <c r="J35" s="3">
        <f>B35-569.07245</f>
        <v>-153.26245</v>
      </c>
      <c r="K35" s="3">
        <f t="shared" ref="K35:K51" si="0">M35-J35</f>
        <v>1377.90245</v>
      </c>
      <c r="L35" s="3"/>
      <c r="M35" s="3">
        <f>E35+F35+G35-H35</f>
        <v>1224.6400000000001</v>
      </c>
      <c r="N35" s="3"/>
    </row>
    <row r="36" spans="1:14" x14ac:dyDescent="0.25">
      <c r="A36" s="34" t="s">
        <v>78</v>
      </c>
      <c r="B36" s="3">
        <v>575.25</v>
      </c>
      <c r="C36" s="3">
        <v>3022.56</v>
      </c>
      <c r="D36" s="3"/>
      <c r="E36" s="3">
        <f t="shared" ref="E36:F50" si="1">B36+C36+D36</f>
        <v>3597.81</v>
      </c>
      <c r="F36" s="3"/>
      <c r="G36" s="3"/>
      <c r="H36" s="35">
        <v>117.92</v>
      </c>
      <c r="I36" s="3"/>
      <c r="J36" s="3">
        <f>B36-17.48265</f>
        <v>557.76734999999996</v>
      </c>
      <c r="K36" s="3">
        <f t="shared" si="0"/>
        <v>2922.1226499999998</v>
      </c>
      <c r="L36" s="3"/>
      <c r="M36" s="3">
        <f t="shared" ref="M36:M51" si="2">E36+F36+G36-H36</f>
        <v>3479.89</v>
      </c>
      <c r="N36" s="3"/>
    </row>
    <row r="37" spans="1:14" x14ac:dyDescent="0.25">
      <c r="A37" s="34" t="s">
        <v>57</v>
      </c>
      <c r="B37" s="3"/>
      <c r="C37" s="3">
        <v>0</v>
      </c>
      <c r="D37" s="3"/>
      <c r="E37" s="3">
        <f t="shared" si="1"/>
        <v>0</v>
      </c>
      <c r="F37" s="3"/>
      <c r="G37" s="3"/>
      <c r="H37" s="35"/>
      <c r="I37" s="3"/>
      <c r="J37" s="3"/>
      <c r="K37" s="3">
        <f t="shared" si="0"/>
        <v>0</v>
      </c>
      <c r="L37" s="3"/>
      <c r="M37" s="3">
        <f t="shared" si="2"/>
        <v>0</v>
      </c>
      <c r="N37" s="3"/>
    </row>
    <row r="38" spans="1:14" x14ac:dyDescent="0.25">
      <c r="A38" s="34" t="s">
        <v>58</v>
      </c>
      <c r="B38" s="3">
        <v>-29.3</v>
      </c>
      <c r="C38" s="3">
        <v>142.55000000000001</v>
      </c>
      <c r="D38" s="3"/>
      <c r="E38" s="3">
        <f t="shared" si="1"/>
        <v>113.25000000000001</v>
      </c>
      <c r="F38" s="3">
        <v>134</v>
      </c>
      <c r="G38" s="3"/>
      <c r="H38" s="35">
        <v>0.61</v>
      </c>
      <c r="I38" s="3"/>
      <c r="J38" s="3">
        <f>B38</f>
        <v>-29.3</v>
      </c>
      <c r="K38" s="3">
        <f t="shared" si="0"/>
        <v>275.94</v>
      </c>
      <c r="L38" s="3"/>
      <c r="M38" s="3">
        <f t="shared" si="2"/>
        <v>246.64</v>
      </c>
      <c r="N38" s="3"/>
    </row>
    <row r="39" spans="1:14" x14ac:dyDescent="0.25">
      <c r="A39" s="34" t="s">
        <v>59</v>
      </c>
      <c r="B39" s="3">
        <v>-0.16</v>
      </c>
      <c r="C39" s="3">
        <v>29.62</v>
      </c>
      <c r="D39" s="3"/>
      <c r="E39" s="3">
        <f t="shared" si="1"/>
        <v>29.46</v>
      </c>
      <c r="F39" s="3"/>
      <c r="G39" s="3"/>
      <c r="H39" s="35">
        <v>0</v>
      </c>
      <c r="I39" s="3"/>
      <c r="J39" s="3">
        <f>B39</f>
        <v>-0.16</v>
      </c>
      <c r="K39" s="3">
        <f t="shared" si="0"/>
        <v>29.62</v>
      </c>
      <c r="L39" s="3"/>
      <c r="M39" s="3">
        <f t="shared" si="2"/>
        <v>29.46</v>
      </c>
      <c r="N39" s="3"/>
    </row>
    <row r="40" spans="1:14" x14ac:dyDescent="0.25">
      <c r="A40" s="34" t="s">
        <v>60</v>
      </c>
      <c r="B40" s="3">
        <f>B38+B39</f>
        <v>-29.46</v>
      </c>
      <c r="C40" s="3">
        <f>C38+C39</f>
        <v>172.17000000000002</v>
      </c>
      <c r="D40" s="3"/>
      <c r="E40" s="3">
        <f t="shared" si="1"/>
        <v>142.71</v>
      </c>
      <c r="F40" s="3">
        <f t="shared" si="1"/>
        <v>314.88</v>
      </c>
      <c r="G40" s="3"/>
      <c r="H40" s="35">
        <f>H38+H39</f>
        <v>0.61</v>
      </c>
      <c r="I40" s="3"/>
      <c r="J40" s="3">
        <f>SUM(J38:J39)</f>
        <v>-29.46</v>
      </c>
      <c r="K40" s="3">
        <f t="shared" si="0"/>
        <v>486.44</v>
      </c>
      <c r="L40" s="3"/>
      <c r="M40" s="3">
        <f t="shared" si="2"/>
        <v>456.98</v>
      </c>
      <c r="N40" s="3"/>
    </row>
    <row r="41" spans="1:14" ht="30" customHeight="1" x14ac:dyDescent="0.25">
      <c r="A41" s="36" t="s">
        <v>79</v>
      </c>
      <c r="B41" s="3"/>
      <c r="C41" s="3">
        <v>0</v>
      </c>
      <c r="D41" s="3"/>
      <c r="E41" s="3">
        <f t="shared" si="1"/>
        <v>0</v>
      </c>
      <c r="F41" s="3"/>
      <c r="G41" s="3"/>
      <c r="H41" s="35"/>
      <c r="I41" s="3"/>
      <c r="J41" s="3"/>
      <c r="K41" s="3">
        <f t="shared" si="0"/>
        <v>0</v>
      </c>
      <c r="L41" s="3"/>
      <c r="M41" s="3">
        <f t="shared" si="2"/>
        <v>0</v>
      </c>
      <c r="N41" s="3"/>
    </row>
    <row r="42" spans="1:14" x14ac:dyDescent="0.25">
      <c r="A42" s="34" t="s">
        <v>61</v>
      </c>
      <c r="B42" s="3">
        <v>0</v>
      </c>
      <c r="C42" s="3">
        <v>2.0390000000000001</v>
      </c>
      <c r="D42" s="3"/>
      <c r="E42" s="3">
        <f t="shared" si="1"/>
        <v>2.0390000000000001</v>
      </c>
      <c r="F42" s="3"/>
      <c r="G42" s="3"/>
      <c r="H42" s="35"/>
      <c r="I42" s="3"/>
      <c r="J42" s="3">
        <f>B42</f>
        <v>0</v>
      </c>
      <c r="K42" s="3">
        <f t="shared" si="0"/>
        <v>2.0390000000000001</v>
      </c>
      <c r="L42" s="3"/>
      <c r="M42" s="3">
        <f t="shared" si="2"/>
        <v>2.0390000000000001</v>
      </c>
      <c r="N42" s="3"/>
    </row>
    <row r="43" spans="1:14" x14ac:dyDescent="0.25">
      <c r="A43" s="34" t="s">
        <v>62</v>
      </c>
      <c r="B43" s="3">
        <v>11.12</v>
      </c>
      <c r="C43" s="3">
        <v>-19.45</v>
      </c>
      <c r="D43" s="3"/>
      <c r="E43" s="3">
        <f t="shared" si="1"/>
        <v>-8.33</v>
      </c>
      <c r="F43" s="3"/>
      <c r="G43" s="3"/>
      <c r="H43" s="35"/>
      <c r="I43" s="3"/>
      <c r="J43" s="3">
        <f>B43</f>
        <v>11.12</v>
      </c>
      <c r="K43" s="3">
        <f t="shared" si="0"/>
        <v>-19.45</v>
      </c>
      <c r="L43" s="3"/>
      <c r="M43" s="3">
        <f t="shared" si="2"/>
        <v>-8.33</v>
      </c>
      <c r="N43" s="3"/>
    </row>
    <row r="44" spans="1:14" x14ac:dyDescent="0.25">
      <c r="A44" s="34" t="s">
        <v>63</v>
      </c>
      <c r="B44" s="3">
        <v>0</v>
      </c>
      <c r="C44" s="3">
        <v>0</v>
      </c>
      <c r="D44" s="3"/>
      <c r="E44" s="3">
        <f t="shared" si="1"/>
        <v>0</v>
      </c>
      <c r="F44" s="3"/>
      <c r="G44" s="3"/>
      <c r="H44" s="35"/>
      <c r="I44" s="3"/>
      <c r="J44" s="3">
        <f t="shared" ref="J44:J50" si="3">B44</f>
        <v>0</v>
      </c>
      <c r="K44" s="3">
        <f t="shared" si="0"/>
        <v>0</v>
      </c>
      <c r="L44" s="3"/>
      <c r="M44" s="3">
        <f t="shared" si="2"/>
        <v>0</v>
      </c>
      <c r="N44" s="3"/>
    </row>
    <row r="45" spans="1:14" x14ac:dyDescent="0.25">
      <c r="A45" s="34" t="s">
        <v>64</v>
      </c>
      <c r="B45" s="3">
        <v>71.71499</v>
      </c>
      <c r="C45" s="3">
        <v>202.40561000000002</v>
      </c>
      <c r="D45" s="3"/>
      <c r="E45" s="3">
        <f t="shared" si="1"/>
        <v>274.12060000000002</v>
      </c>
      <c r="F45" s="3"/>
      <c r="G45" s="3"/>
      <c r="H45" s="35"/>
      <c r="I45" s="3"/>
      <c r="J45" s="3">
        <f t="shared" si="3"/>
        <v>71.71499</v>
      </c>
      <c r="K45" s="3">
        <f t="shared" si="0"/>
        <v>202.40561000000002</v>
      </c>
      <c r="L45" s="3"/>
      <c r="M45" s="3">
        <f t="shared" si="2"/>
        <v>274.12060000000002</v>
      </c>
      <c r="N45" s="3"/>
    </row>
    <row r="46" spans="1:14" x14ac:dyDescent="0.25">
      <c r="A46" s="34" t="s">
        <v>65</v>
      </c>
      <c r="B46" s="3">
        <v>0</v>
      </c>
      <c r="C46" s="3">
        <v>0</v>
      </c>
      <c r="D46" s="3"/>
      <c r="E46" s="3">
        <f t="shared" si="1"/>
        <v>0</v>
      </c>
      <c r="F46" s="3"/>
      <c r="G46" s="3"/>
      <c r="H46" s="35"/>
      <c r="I46" s="3"/>
      <c r="J46" s="3">
        <f t="shared" si="3"/>
        <v>0</v>
      </c>
      <c r="K46" s="3">
        <f t="shared" si="0"/>
        <v>0</v>
      </c>
      <c r="L46" s="3"/>
      <c r="M46" s="3">
        <f t="shared" si="2"/>
        <v>0</v>
      </c>
      <c r="N46" s="3"/>
    </row>
    <row r="47" spans="1:14" x14ac:dyDescent="0.25">
      <c r="A47" s="34" t="s">
        <v>66</v>
      </c>
      <c r="B47" s="3">
        <v>0</v>
      </c>
      <c r="C47" s="3">
        <v>0</v>
      </c>
      <c r="D47" s="3"/>
      <c r="E47" s="3">
        <f t="shared" si="1"/>
        <v>0</v>
      </c>
      <c r="F47" s="3"/>
      <c r="G47" s="3"/>
      <c r="H47" s="35"/>
      <c r="I47" s="3"/>
      <c r="J47" s="3">
        <f t="shared" si="3"/>
        <v>0</v>
      </c>
      <c r="K47" s="3">
        <f t="shared" si="0"/>
        <v>0</v>
      </c>
      <c r="L47" s="3"/>
      <c r="M47" s="3">
        <f t="shared" si="2"/>
        <v>0</v>
      </c>
      <c r="N47" s="3"/>
    </row>
    <row r="48" spans="1:14" x14ac:dyDescent="0.25">
      <c r="A48" s="34" t="s">
        <v>67</v>
      </c>
      <c r="B48" s="3">
        <v>0</v>
      </c>
      <c r="C48" s="3">
        <v>41.29</v>
      </c>
      <c r="D48" s="3"/>
      <c r="E48" s="3">
        <f t="shared" si="1"/>
        <v>41.29</v>
      </c>
      <c r="F48" s="3"/>
      <c r="G48" s="3"/>
      <c r="H48" s="35"/>
      <c r="I48" s="3"/>
      <c r="J48" s="3">
        <f t="shared" si="3"/>
        <v>0</v>
      </c>
      <c r="K48" s="3">
        <f t="shared" si="0"/>
        <v>41.29</v>
      </c>
      <c r="L48" s="3"/>
      <c r="M48" s="3">
        <f t="shared" si="2"/>
        <v>41.29</v>
      </c>
      <c r="N48" s="3"/>
    </row>
    <row r="49" spans="1:14" x14ac:dyDescent="0.25">
      <c r="A49" s="34" t="s">
        <v>68</v>
      </c>
      <c r="B49" s="3">
        <v>0</v>
      </c>
      <c r="C49" s="3">
        <v>54.09</v>
      </c>
      <c r="D49" s="3"/>
      <c r="E49" s="3">
        <f t="shared" si="1"/>
        <v>54.09</v>
      </c>
      <c r="F49" s="3"/>
      <c r="G49" s="3"/>
      <c r="H49" s="35"/>
      <c r="I49" s="3"/>
      <c r="J49" s="3">
        <f t="shared" si="3"/>
        <v>0</v>
      </c>
      <c r="K49" s="3">
        <f t="shared" si="0"/>
        <v>54.09</v>
      </c>
      <c r="L49" s="3"/>
      <c r="M49" s="3">
        <f t="shared" si="2"/>
        <v>54.09</v>
      </c>
      <c r="N49" s="3"/>
    </row>
    <row r="50" spans="1:14" x14ac:dyDescent="0.25">
      <c r="A50" s="34" t="s">
        <v>69</v>
      </c>
      <c r="B50" s="3">
        <v>870</v>
      </c>
      <c r="C50" s="3">
        <v>0</v>
      </c>
      <c r="D50" s="3"/>
      <c r="E50" s="3">
        <f t="shared" si="1"/>
        <v>870</v>
      </c>
      <c r="F50" s="3"/>
      <c r="G50" s="3"/>
      <c r="H50" s="35"/>
      <c r="I50" s="3"/>
      <c r="J50" s="3">
        <f t="shared" si="3"/>
        <v>870</v>
      </c>
      <c r="K50" s="3">
        <f t="shared" si="0"/>
        <v>0</v>
      </c>
      <c r="L50" s="3"/>
      <c r="M50" s="3">
        <f t="shared" si="2"/>
        <v>870</v>
      </c>
      <c r="N50" s="3"/>
    </row>
    <row r="51" spans="1:14" x14ac:dyDescent="0.25">
      <c r="A51" s="34" t="s">
        <v>70</v>
      </c>
      <c r="B51" s="37">
        <f>B35+B36+B40+B42+B43+B44+B45+B46+B47+B48+B49+B50</f>
        <v>1914.43499</v>
      </c>
      <c r="C51" s="37">
        <f>C35+C36+C40+C42+C43+C44+C45+C46+C47+C48+C49+C50</f>
        <v>4388.4746099999993</v>
      </c>
      <c r="D51" s="37"/>
      <c r="E51" s="37">
        <f>SUM(E35,E36,E40,E42,E43,E44,E45,E46,E47,E48,E49,E50)</f>
        <v>6302.9096</v>
      </c>
      <c r="F51" s="37">
        <f>SUM(F35,F36,F40,F42,F43,F44,F45,F46,F47,F48,F49,F50)</f>
        <v>314.88</v>
      </c>
      <c r="G51" s="37"/>
      <c r="H51" s="38">
        <f>H35+H36+H40+H42+H43+H44+H45+H46+H47+H48+H49+H50</f>
        <v>223.07000000000002</v>
      </c>
      <c r="I51" s="37"/>
      <c r="J51" s="37">
        <f>SUM(J35,J36,J40,J42,J43,J44,J45,J46,J47,J48,J49,J50)</f>
        <v>1327.8798899999999</v>
      </c>
      <c r="K51" s="37">
        <f t="shared" si="0"/>
        <v>5066.8397100000002</v>
      </c>
      <c r="L51" s="37"/>
      <c r="M51" s="37">
        <f t="shared" si="2"/>
        <v>6394.7196000000004</v>
      </c>
      <c r="N51" s="37"/>
    </row>
    <row r="52" spans="1:14" x14ac:dyDescent="0.25">
      <c r="A52" s="2"/>
      <c r="B52" s="2"/>
      <c r="C52" s="2"/>
      <c r="D52" s="2"/>
      <c r="E52" s="2"/>
      <c r="F52" s="2"/>
      <c r="G52" s="2"/>
      <c r="H52" s="2"/>
      <c r="I52" s="2"/>
      <c r="J52" s="2"/>
      <c r="K52" s="2"/>
      <c r="L52" s="2"/>
      <c r="M52" s="2"/>
      <c r="N52" s="2"/>
    </row>
    <row r="53" spans="1:14" x14ac:dyDescent="0.25">
      <c r="A53" s="1" t="s">
        <v>80</v>
      </c>
      <c r="B53" s="1"/>
      <c r="C53" s="1"/>
      <c r="D53" s="1"/>
      <c r="E53" s="1"/>
      <c r="F53" s="1"/>
      <c r="G53" s="1"/>
      <c r="I53" s="1"/>
      <c r="J53" s="1"/>
      <c r="K53" s="1"/>
      <c r="L53" s="1"/>
      <c r="M53" s="40"/>
      <c r="N53" s="1"/>
    </row>
    <row r="54" spans="1:14" x14ac:dyDescent="0.25">
      <c r="A54" s="1"/>
      <c r="B54" s="1"/>
      <c r="C54" s="1"/>
      <c r="D54" s="1"/>
      <c r="E54" s="1"/>
      <c r="F54" s="1"/>
      <c r="G54" s="1"/>
      <c r="I54" s="1"/>
      <c r="J54" s="1"/>
      <c r="K54" s="1"/>
      <c r="L54" s="1"/>
      <c r="M54" s="1"/>
      <c r="N54" s="1"/>
    </row>
    <row r="55" spans="1:14" x14ac:dyDescent="0.25">
      <c r="A55" s="1" t="s">
        <v>71</v>
      </c>
      <c r="B55" s="1"/>
      <c r="C55" s="1"/>
      <c r="D55" s="1"/>
      <c r="E55" s="1"/>
      <c r="F55" s="1"/>
      <c r="G55" s="1"/>
      <c r="I55" s="1"/>
      <c r="J55" s="1"/>
      <c r="K55" s="1"/>
      <c r="L55" s="1"/>
      <c r="M55" s="1"/>
      <c r="N55" s="1"/>
    </row>
    <row r="56" spans="1:14" x14ac:dyDescent="0.25">
      <c r="A56" s="1" t="s">
        <v>81</v>
      </c>
      <c r="B56" s="1"/>
      <c r="C56" s="1"/>
      <c r="D56" s="1"/>
      <c r="E56" s="1"/>
      <c r="F56" s="1"/>
      <c r="G56" s="1"/>
      <c r="I56" s="1"/>
      <c r="J56" s="1"/>
      <c r="K56" s="1"/>
      <c r="L56" s="1"/>
      <c r="M56" s="1"/>
      <c r="N56" s="1"/>
    </row>
    <row r="57" spans="1:14" x14ac:dyDescent="0.25">
      <c r="A57" s="1" t="s">
        <v>82</v>
      </c>
      <c r="B57" s="1"/>
      <c r="C57" s="1"/>
      <c r="D57" s="1"/>
      <c r="E57" s="1"/>
      <c r="F57" s="1"/>
      <c r="G57" s="1"/>
      <c r="I57" s="1"/>
      <c r="J57" s="1"/>
      <c r="K57" s="1"/>
      <c r="L57" s="1"/>
      <c r="M57" s="1"/>
      <c r="N57" s="1"/>
    </row>
    <row r="58" spans="1:14" x14ac:dyDescent="0.25">
      <c r="A58" s="1" t="s">
        <v>83</v>
      </c>
      <c r="B58" s="1"/>
      <c r="C58" s="1"/>
      <c r="D58" s="1"/>
      <c r="E58" s="1"/>
      <c r="F58" s="1"/>
      <c r="G58" s="1"/>
      <c r="I58" s="1"/>
      <c r="J58" s="1"/>
      <c r="K58" s="1"/>
      <c r="L58" s="1"/>
      <c r="M58" s="1"/>
      <c r="N58" s="1"/>
    </row>
    <row r="59" spans="1:14" x14ac:dyDescent="0.25">
      <c r="A59" s="1" t="s">
        <v>72</v>
      </c>
      <c r="B59" s="1"/>
      <c r="C59" s="1"/>
      <c r="D59" s="1"/>
      <c r="E59" s="1"/>
      <c r="F59" s="1"/>
      <c r="G59" s="1"/>
      <c r="I59" s="1"/>
      <c r="J59" s="1"/>
      <c r="K59" s="1"/>
      <c r="L59" s="1"/>
      <c r="M59" s="1"/>
      <c r="N59" s="1"/>
    </row>
    <row r="60" spans="1:14" x14ac:dyDescent="0.25">
      <c r="A60" s="1"/>
      <c r="B60" s="1"/>
      <c r="C60" s="1"/>
      <c r="D60" s="1"/>
      <c r="E60" s="1"/>
      <c r="F60" s="1"/>
      <c r="G60" s="1"/>
      <c r="I60" s="1"/>
      <c r="J60" s="1"/>
      <c r="K60" s="1"/>
      <c r="L60" s="1"/>
      <c r="M60" s="1"/>
      <c r="N60" s="1"/>
    </row>
    <row r="61" spans="1:14" x14ac:dyDescent="0.25">
      <c r="A61" s="1"/>
      <c r="B61" s="1"/>
      <c r="C61" s="1"/>
      <c r="D61" s="1"/>
      <c r="E61" s="1"/>
      <c r="F61" s="1"/>
      <c r="G61" s="1"/>
      <c r="I61" s="1"/>
      <c r="J61" s="1"/>
      <c r="K61" s="1"/>
      <c r="L61" s="1"/>
      <c r="M61" s="1"/>
      <c r="N61" s="1"/>
    </row>
    <row r="62" spans="1:14" x14ac:dyDescent="0.25">
      <c r="A62" s="1"/>
      <c r="B62" s="1"/>
      <c r="C62" s="1" t="s">
        <v>73</v>
      </c>
      <c r="D62" s="1"/>
      <c r="E62" s="1"/>
      <c r="F62" s="1"/>
      <c r="G62" s="1"/>
      <c r="H62" s="1" t="s">
        <v>74</v>
      </c>
      <c r="I62" s="1"/>
      <c r="J62" s="1"/>
      <c r="K62" s="1"/>
      <c r="L62" s="1"/>
      <c r="M62" s="1"/>
      <c r="N62" s="1"/>
    </row>
    <row r="63" spans="1:14" x14ac:dyDescent="0.25">
      <c r="A63" s="1"/>
      <c r="B63" s="1"/>
      <c r="C63" s="1"/>
      <c r="D63" s="1"/>
      <c r="E63" s="1"/>
      <c r="F63" s="1"/>
      <c r="G63" s="1"/>
      <c r="I63" s="1"/>
      <c r="J63" s="1"/>
      <c r="K63" s="1"/>
      <c r="L63" s="1"/>
      <c r="M63" s="1"/>
      <c r="N63" s="1"/>
    </row>
    <row r="64" spans="1:14" x14ac:dyDescent="0.25">
      <c r="A64" s="1"/>
      <c r="B64" s="1"/>
      <c r="C64" s="1"/>
      <c r="D64" s="1"/>
      <c r="E64" s="1"/>
      <c r="F64" s="1"/>
      <c r="G64" s="1"/>
      <c r="I64" s="1"/>
      <c r="J64" s="1"/>
      <c r="K64" s="1"/>
      <c r="L64" s="1"/>
      <c r="M64" s="1"/>
      <c r="N64" s="1"/>
    </row>
  </sheetData>
  <mergeCells count="27">
    <mergeCell ref="C15:K15"/>
    <mergeCell ref="C16:K16"/>
    <mergeCell ref="C17:K17"/>
    <mergeCell ref="K21:M21"/>
    <mergeCell ref="K22:M22"/>
    <mergeCell ref="B7:K7"/>
    <mergeCell ref="C8:D8"/>
    <mergeCell ref="E8:F8"/>
    <mergeCell ref="G8:I8"/>
    <mergeCell ref="J8:K8"/>
    <mergeCell ref="B2:K2"/>
    <mergeCell ref="B3:K3"/>
    <mergeCell ref="B5:B6"/>
    <mergeCell ref="C5:D5"/>
    <mergeCell ref="E5:G5"/>
    <mergeCell ref="I5:K5"/>
    <mergeCell ref="C6:D6"/>
    <mergeCell ref="E6:G6"/>
    <mergeCell ref="I6:K6"/>
    <mergeCell ref="A31:M31"/>
    <mergeCell ref="A32:A33"/>
    <mergeCell ref="B32:E33"/>
    <mergeCell ref="F32:F33"/>
    <mergeCell ref="G32:G33"/>
    <mergeCell ref="H32:H33"/>
    <mergeCell ref="I32:I33"/>
    <mergeCell ref="J32:N33"/>
  </mergeCells>
  <hyperlinks>
    <hyperlink ref="E8" location="'Final Format'!A97" display="FMRs Meetings/Workshops"/>
    <hyperlink ref="J8" location="Sheet2!A94" display="Statement of Fund Position"/>
    <hyperlink ref="G8" location="'Final Format'!A106" display="Vacancy Position of Finance &amp; Accounts Staff"/>
    <hyperlink ref="C8" location="'Final Format'!A53" display="Concurrent Audit"/>
    <hyperlink ref="K21" r:id="rId1"/>
  </hyperlinks>
  <pageMargins left="0.25" right="0.25" top="0.75" bottom="0.75" header="0.3" footer="0.3"/>
  <pageSetup paperSize="9" scale="65"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SHMS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Tombisana</dc:creator>
  <cp:lastModifiedBy>shs</cp:lastModifiedBy>
  <cp:lastPrinted>2012-10-09T06:54:45Z</cp:lastPrinted>
  <dcterms:created xsi:type="dcterms:W3CDTF">2000-12-31T22:11:02Z</dcterms:created>
  <dcterms:modified xsi:type="dcterms:W3CDTF">2012-12-10T05:26:57Z</dcterms:modified>
</cp:coreProperties>
</file>